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B7228E5D-D5C9-403A-924D-CF5C231C9EEB}" xr6:coauthVersionLast="47" xr6:coauthVersionMax="47" xr10:uidLastSave="{00000000-0000-0000-0000-000000000000}"/>
  <bookViews>
    <workbookView xWindow="-135" yWindow="7800" windowWidth="29190" windowHeight="11295" xr2:uid="{B1C82B7B-7FBA-4DB4-BA86-85CDD8C3BDA3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2" l="1"/>
  <c r="I3" i="2"/>
  <c r="I7" i="2" s="1"/>
  <c r="K3" i="2"/>
  <c r="R3" i="2" s="1"/>
  <c r="I4" i="2"/>
  <c r="K4" i="2"/>
  <c r="R4" i="2" s="1"/>
  <c r="D5" i="2"/>
  <c r="G5" i="2"/>
  <c r="H5" i="2"/>
  <c r="J5" i="2"/>
  <c r="L5" i="2"/>
  <c r="M5" i="2"/>
  <c r="P5" i="2"/>
  <c r="K5" i="2" l="1"/>
  <c r="Q3" i="2"/>
  <c r="I6" i="2"/>
  <c r="Q4" i="2"/>
  <c r="S3" i="2"/>
  <c r="M7" i="2"/>
  <c r="P7" i="2"/>
  <c r="S7" i="2"/>
  <c r="S4" i="2"/>
</calcChain>
</file>

<file path=xl/sharedStrings.xml><?xml version="1.0" encoding="utf-8"?>
<sst xmlns="http://schemas.openxmlformats.org/spreadsheetml/2006/main" count="56" uniqueCount="50">
  <si>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</si>
  <si>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</si>
  <si>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</si>
  <si>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</si>
  <si>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</si>
  <si>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</si>
  <si>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</si>
  <si>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</si>
  <si>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</si>
  <si>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</si>
  <si>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</si>
  <si>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</si>
  <si>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</si>
  <si>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</si>
  <si>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</si>
  <si>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</si>
  <si>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</si>
  <si>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</si>
  <si>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</si>
  <si>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</si>
  <si>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</si>
  <si>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</si>
  <si>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</si>
  <si>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</si>
  <si>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</si>
  <si>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</si>
  <si>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</si>
  <si>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</si>
  <si>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</si>
  <si>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57-870-004-00</t>
  </si>
  <si>
    <t>333 CULVER</t>
  </si>
  <si>
    <t>WD</t>
  </si>
  <si>
    <t>03-ARM'S LENGTH</t>
  </si>
  <si>
    <t>WNDJM</t>
  </si>
  <si>
    <t>4821/531</t>
  </si>
  <si>
    <t>CONDO EXCELLENT</t>
  </si>
  <si>
    <t>407</t>
  </si>
  <si>
    <t>807 LAKE</t>
  </si>
  <si>
    <t>SHDYS</t>
  </si>
  <si>
    <t>57-875-010-00</t>
  </si>
  <si>
    <t>4804/101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</si>
  <si>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</si>
  <si>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</si>
  <si>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</si>
  <si>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</si>
  <si>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</si>
  <si>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</si>
  <si>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</si>
  <si>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Site Rate</t>
  </si>
  <si>
    <t>Condo Excellent (CONDA) Site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</si>
</sst>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169" fontId="0" fillId="4" borderId="0" xfId="1" applyNumberFormat="1" applyFont="1" applyFill="1"/>
    <xf numFmtId="167" fontId="0" fillId="4" borderId="0" xfId="0" applyNumberFormat="1" applyFill="1"/>
    <xf numFmtId="40" fontId="0" fillId="4" borderId="0" xfId="0" applyNumberFormat="1" applyFill="1"/>
    <xf numFmtId="0" fontId="0" fillId="5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CD20-DAFC-4D93-856A-F896844E8DFA}">
  <dimension ref="A1:AW10"/>
  <sheetViews>
    <sheetView tabSelected="1" workbookViewId="0">
      <selection activeCell="L13" sqref="L13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2.5703125" style="30" bestFit="1" customWidth="1"/>
    <col min="14" max="14" width="6.5703125" style="34" bestFit="1" customWidth="1"/>
    <col min="15" max="15" width="14.28515625" style="39" bestFit="1" customWidth="1"/>
    <col min="16" max="16" width="12.5703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7.8554687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</cols>
  <sheetData>
    <row r="1" spans="1:49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</row>
    <row r="2" spans="1:49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29</v>
      </c>
      <c r="B3" t="s">
        <v>30</v>
      </c>
      <c r="C3" s="25">
        <v>44896</v>
      </c>
      <c r="D3" s="15">
        <v>520000</v>
      </c>
      <c r="E3" t="s">
        <v>31</v>
      </c>
      <c r="F3" t="s">
        <v>32</v>
      </c>
      <c r="G3" s="15">
        <v>520000</v>
      </c>
      <c r="H3" s="15">
        <v>268000</v>
      </c>
      <c r="I3" s="20">
        <f>H3/G3*100</f>
        <v>51.538461538461533</v>
      </c>
      <c r="J3" s="15">
        <v>536079</v>
      </c>
      <c r="K3" s="15">
        <f>G3-335869</f>
        <v>184131</v>
      </c>
      <c r="L3" s="15">
        <v>200210</v>
      </c>
      <c r="M3" s="30">
        <v>0</v>
      </c>
      <c r="N3" s="34">
        <v>0</v>
      </c>
      <c r="O3" s="39">
        <v>1</v>
      </c>
      <c r="P3" s="39">
        <v>0</v>
      </c>
      <c r="Q3" s="15" t="e">
        <f>K3/M3</f>
        <v>#DIV/0!</v>
      </c>
      <c r="R3" s="15">
        <f>K3/O3</f>
        <v>184131</v>
      </c>
      <c r="S3" s="44">
        <f>K3/O3/43560</f>
        <v>4.2270661157024794</v>
      </c>
      <c r="T3" s="39">
        <v>0</v>
      </c>
      <c r="U3" s="5" t="s">
        <v>33</v>
      </c>
      <c r="V3" t="s">
        <v>34</v>
      </c>
      <c r="X3" t="s">
        <v>35</v>
      </c>
      <c r="Y3">
        <v>0</v>
      </c>
      <c r="Z3">
        <v>1</v>
      </c>
      <c r="AA3" s="6">
        <v>45245</v>
      </c>
      <c r="AC3" s="7" t="s">
        <v>36</v>
      </c>
      <c r="AN3" s="2"/>
      <c r="AP3" s="2"/>
    </row>
    <row r="4" spans="1:49" ht="15.75" thickBot="1" x14ac:dyDescent="0.3">
      <c r="A4" t="s">
        <v>39</v>
      </c>
      <c r="B4" t="s">
        <v>37</v>
      </c>
      <c r="C4" s="25">
        <v>44834</v>
      </c>
      <c r="D4" s="15">
        <v>800000</v>
      </c>
      <c r="E4" t="s">
        <v>31</v>
      </c>
      <c r="F4" t="s">
        <v>32</v>
      </c>
      <c r="G4" s="15">
        <v>800000</v>
      </c>
      <c r="H4" s="15">
        <v>314100</v>
      </c>
      <c r="I4" s="20">
        <f>H4/G4*100</f>
        <v>39.262500000000003</v>
      </c>
      <c r="J4" s="15">
        <v>628211</v>
      </c>
      <c r="K4" s="15">
        <f>G4-428001</f>
        <v>371999</v>
      </c>
      <c r="L4" s="15">
        <v>200210</v>
      </c>
      <c r="M4" s="30">
        <v>0</v>
      </c>
      <c r="N4" s="34">
        <v>0</v>
      </c>
      <c r="O4" s="39">
        <v>1</v>
      </c>
      <c r="P4" s="39">
        <v>0</v>
      </c>
      <c r="Q4" s="15" t="e">
        <f>K4/M4</f>
        <v>#DIV/0!</v>
      </c>
      <c r="R4" s="15">
        <f>K4/O4</f>
        <v>371999</v>
      </c>
      <c r="S4" s="44">
        <f>K4/O4/43560</f>
        <v>8.5399219467401277</v>
      </c>
      <c r="T4" s="39">
        <v>0</v>
      </c>
      <c r="U4" s="5" t="s">
        <v>38</v>
      </c>
      <c r="V4" t="s">
        <v>40</v>
      </c>
      <c r="X4" t="s">
        <v>35</v>
      </c>
      <c r="Y4">
        <v>0</v>
      </c>
      <c r="Z4">
        <v>0</v>
      </c>
      <c r="AA4" s="6">
        <v>39454</v>
      </c>
      <c r="AC4" s="7" t="s">
        <v>36</v>
      </c>
    </row>
    <row r="5" spans="1:49" ht="15.75" thickTop="1" x14ac:dyDescent="0.25">
      <c r="A5" s="8"/>
      <c r="B5" s="8"/>
      <c r="C5" s="26" t="s">
        <v>41</v>
      </c>
      <c r="D5" s="16">
        <f>+SUM(D3:D4)</f>
        <v>1320000</v>
      </c>
      <c r="E5" s="8"/>
      <c r="F5" s="8"/>
      <c r="G5" s="16">
        <f>+SUM(G3:G4)</f>
        <v>1320000</v>
      </c>
      <c r="H5" s="16">
        <f>+SUM(H3:H4)</f>
        <v>582100</v>
      </c>
      <c r="I5" s="21"/>
      <c r="J5" s="16">
        <f>+SUM(J3:J4)</f>
        <v>1164290</v>
      </c>
      <c r="K5" s="16">
        <f>+SUM(K3:K4)</f>
        <v>556130</v>
      </c>
      <c r="L5" s="16">
        <f>+SUM(L3:L4)</f>
        <v>400420</v>
      </c>
      <c r="M5" s="31">
        <f>+SUM(M3:M4)</f>
        <v>0</v>
      </c>
      <c r="N5" s="35"/>
      <c r="O5" s="40">
        <f>+SUM(O3:O4)</f>
        <v>2</v>
      </c>
      <c r="P5" s="40">
        <f>+SUM(P3:P4)</f>
        <v>0</v>
      </c>
      <c r="Q5" s="16"/>
      <c r="R5" s="16"/>
      <c r="S5" s="45"/>
      <c r="T5" s="40"/>
      <c r="U5" s="9"/>
      <c r="V5" s="8"/>
      <c r="W5" s="8"/>
      <c r="X5" s="8"/>
      <c r="Y5" s="8"/>
      <c r="Z5" s="8"/>
      <c r="AA5" s="8"/>
      <c r="AB5" s="8"/>
      <c r="AC5" s="8"/>
    </row>
    <row r="6" spans="1:49" x14ac:dyDescent="0.25">
      <c r="A6" s="10"/>
      <c r="B6" s="10"/>
      <c r="C6" s="27"/>
      <c r="D6" s="17"/>
      <c r="E6" s="10"/>
      <c r="F6" s="10"/>
      <c r="G6" s="17"/>
      <c r="H6" s="17" t="s">
        <v>42</v>
      </c>
      <c r="I6" s="22">
        <f>H5/G5*100</f>
        <v>44.098484848484851</v>
      </c>
      <c r="J6" s="17"/>
      <c r="K6" s="17"/>
      <c r="L6" s="17" t="s">
        <v>43</v>
      </c>
      <c r="M6" s="32"/>
      <c r="N6" s="36"/>
      <c r="O6" s="41" t="s">
        <v>43</v>
      </c>
      <c r="P6" s="41"/>
      <c r="Q6" s="17"/>
      <c r="R6" s="17" t="s">
        <v>43</v>
      </c>
      <c r="S6" s="46"/>
      <c r="T6" s="41"/>
      <c r="U6" s="11"/>
      <c r="V6" s="10"/>
      <c r="W6" s="10"/>
      <c r="X6" s="10"/>
      <c r="Y6" s="10"/>
      <c r="Z6" s="10"/>
      <c r="AA6" s="10"/>
      <c r="AB6" s="10"/>
      <c r="AC6" s="10"/>
    </row>
    <row r="7" spans="1:49" x14ac:dyDescent="0.25">
      <c r="A7" s="12"/>
      <c r="B7" s="12"/>
      <c r="C7" s="28"/>
      <c r="D7" s="18"/>
      <c r="E7" s="12"/>
      <c r="F7" s="12"/>
      <c r="G7" s="18"/>
      <c r="H7" s="18" t="s">
        <v>44</v>
      </c>
      <c r="I7" s="23">
        <f>STDEV(I3:I4)</f>
        <v>8.6804156494313887</v>
      </c>
      <c r="J7" s="18"/>
      <c r="K7" s="18"/>
      <c r="L7" s="18" t="s">
        <v>45</v>
      </c>
      <c r="M7" s="48" t="e">
        <f>K5/M5</f>
        <v>#DIV/0!</v>
      </c>
      <c r="N7" s="37"/>
      <c r="O7" s="42" t="s">
        <v>46</v>
      </c>
      <c r="P7" s="42">
        <f>K5/O5</f>
        <v>278065</v>
      </c>
      <c r="Q7" s="18"/>
      <c r="R7" s="18" t="s">
        <v>47</v>
      </c>
      <c r="S7" s="47">
        <f>K5/O5/43560</f>
        <v>6.3834940312213035</v>
      </c>
      <c r="T7" s="42"/>
      <c r="U7" s="13"/>
      <c r="V7" s="12"/>
      <c r="W7" s="12"/>
      <c r="X7" s="12"/>
      <c r="Y7" s="12"/>
      <c r="Z7" s="12"/>
      <c r="AA7" s="12"/>
      <c r="AB7" s="12"/>
      <c r="AC7" s="12"/>
    </row>
    <row r="10" spans="1:49" x14ac:dyDescent="0.25">
      <c r="M10" s="49" t="s">
        <v>48</v>
      </c>
      <c r="N10" s="50"/>
      <c r="O10" s="51"/>
      <c r="P10" s="49">
        <v>278065</v>
      </c>
    </row>
  </sheetData>
  <mergeCells count="1">
    <mergeCell ref="A1:AC1"/>
  </mergeCells>
  <conditionalFormatting sqref="A3:AC4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AE77-DDEE-4C8C-90C7-3D6BF4F5D7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2025-01-10T12:25:03Z</dcterms:created>
  <dcterms:modified xsi:type="dcterms:W3CDTF">2025-04-28T13:27:13Z</dcterms:modified>
</cp:coreProperties>
</file>